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/>
  <mc:AlternateContent xmlns:mc="http://schemas.openxmlformats.org/markup-compatibility/2006">
    <mc:Choice Requires="x15">
      <x15ac:absPath xmlns:x15ac="http://schemas.microsoft.com/office/spreadsheetml/2010/11/ac" url="D:\USERS\vitkov\VT\VT 2022\145\1 výzva\"/>
    </mc:Choice>
  </mc:AlternateContent>
  <xr:revisionPtr revIDLastSave="0" documentId="13_ncr:1_{681BFD25-B245-4C7C-81CB-311EEC98CF99}" xr6:coauthVersionLast="36" xr6:coauthVersionMax="47" xr10:uidLastSave="{00000000-0000-0000-0000-000000000000}"/>
  <bookViews>
    <workbookView xWindow="0" yWindow="0" windowWidth="28800" windowHeight="9525" xr2:uid="{00000000-000D-0000-FFFF-FFFF00000000}"/>
  </bookViews>
  <sheets>
    <sheet name="Výpočetní technika" sheetId="1" r:id="rId1"/>
  </sheets>
  <definedNames>
    <definedName name="_xlnm._FilterDatabase" localSheetId="0" hidden="1">'Výpočetní technika'!$A$6:$V$7</definedName>
    <definedName name="_xlnm.Print_Area" localSheetId="0">'Výpočetní technika'!$B$1:$V$17</definedName>
  </definedNames>
  <calcPr calcId="191029"/>
</workbook>
</file>

<file path=xl/calcChain.xml><?xml version="1.0" encoding="utf-8"?>
<calcChain xmlns="http://schemas.openxmlformats.org/spreadsheetml/2006/main">
  <c r="S8" i="1" l="1"/>
  <c r="S9" i="1"/>
  <c r="T10" i="1"/>
  <c r="S11" i="1"/>
  <c r="S12" i="1"/>
  <c r="P10" i="1"/>
  <c r="P11" i="1"/>
  <c r="P12" i="1"/>
  <c r="S10" i="1"/>
  <c r="S13" i="1"/>
  <c r="P9" i="1"/>
  <c r="P8" i="1"/>
  <c r="P13" i="1"/>
  <c r="T8" i="1"/>
  <c r="P7" i="1"/>
  <c r="T12" i="1" l="1"/>
  <c r="T11" i="1"/>
  <c r="T13" i="1"/>
  <c r="T9" i="1"/>
  <c r="Q16" i="1"/>
  <c r="T7" i="1"/>
  <c r="S7" i="1" l="1"/>
  <c r="R16" i="1" s="1"/>
</calcChain>
</file>

<file path=xl/sharedStrings.xml><?xml version="1.0" encoding="utf-8"?>
<sst xmlns="http://schemas.openxmlformats.org/spreadsheetml/2006/main" count="71" uniqueCount="53">
  <si>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</si>
  <si>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</si>
  <si>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</si>
  <si>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</si>
  <si>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</si>
  <si>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</si>
  <si>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</si>
  <si>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</si>
  <si>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</si>
  <si>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</si>
  <si>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</si>
  <si>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30231310-3 - Ploché monitory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</si>
  <si>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</si>
  <si>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</si>
  <si>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</si>
  <si>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</si>
  <si>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</si>
  <si>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</si>
  <si>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</si>
  <si>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</si>
  <si>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</si>
  <si>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</si>
  <si>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</si>
  <si>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</si>
  <si>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</si>
  <si>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</si>
  <si>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</si>
  <si>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</si>
  <si>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</si>
  <si>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</si>
  <si>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NE</t>
  </si>
  <si>
    <t>Pokud financováno z projektových prostředků, pak ŘEŠITEL uvede: NÁZEV A ČÍSLO DOTAČNÍHO PROJEKTU</t>
  </si>
  <si>
    <t>Společná faktura</t>
  </si>
  <si>
    <t>do 31.12.2022</t>
  </si>
  <si>
    <t>Termín dodání</t>
  </si>
  <si>
    <t>Ing. Jan Matějka,
Tel.: 702 091 406,
37763 8503</t>
  </si>
  <si>
    <t>Univerzitní 22, 
301 00 Plzeň,
Fakulta strojní - Katedra technologie obrábění,
místnost UK 216</t>
  </si>
  <si>
    <t>Záruka na zboží min. 4 roky na místě.</t>
  </si>
  <si>
    <t xml:space="preserve">Příloha č. 2 Kupní smlouvy - technická specifikace
Výpočetní technika (III.) 145 - 2022 </t>
  </si>
  <si>
    <t>Mobilní adaptér (dock)</t>
  </si>
  <si>
    <t>Myš bezdrátová, optická</t>
  </si>
  <si>
    <t>Monitor 37,5"</t>
  </si>
  <si>
    <t xml:space="preserve">Úhlopříčka displeje: 95,25 cm (37,5").
Úprava panelu: Antireflexní, IPS, LED podsvícení, Flicker Free.
Rozlišení: min. 3 840 × 1 600.
Pozorovací úhel: 178° vodorovně, 178° svisle.
Jas min. 300 cd/m2.
Kontrastní poměr: 1 000 : 1 statický, 5 000 000 : 1 dynamický.
Doba odezvy max. 5 ms.
Power delivery až 65W.
Video vstupy: HDMI 2.0, DisplayPort 1.2, USB-C.
Možnost připojení k notebooku, počítači jedním kabelem pomocí USB-C .
3x USB 3.2. gen.1.
Výškově nastavitelný stojan.
Záruka min. 4 roky na místě.
Třída energetické účinnosti v rozpětí A až G. </t>
  </si>
  <si>
    <t>Monitor 34"</t>
  </si>
  <si>
    <t xml:space="preserve">Úhlopříčka displeje: 34".
Úprava panelu: Matný, prohnutý, VA,  Flicker Free.
Rozlišení: min. 3 840 × 1 440.
Poměr stran 21:9.
Pozorovací úhel: 178° vodorovně, 178° svisle.
Jas min. 300 cd/m2.
Kontrastní poměr: 3 000 : 1. 
Doba odezvy max. 4 ms.
Frekvence min. 100Hz.
Video vstupy: HDMI 2.0, DisplayPort 1.2, USB.
Výškově nastavitelný stojan.
Záruka min. 4 roky na místě.
Třída energetické účinnosti v rozpětí A až G. </t>
  </si>
  <si>
    <t>Dokovací stanice</t>
  </si>
  <si>
    <t>Adaptér</t>
  </si>
  <si>
    <t>USB-C adaptér / VGA / HDMI.
Pomocí tohoto adaptéru lze připojit až dvě zařízení současně k notebooku, tabletu nebo počítači skrze konektor USB typu C. 
Podpora min. 4K Ultra HD rozlišení v případě HDMI monitoru a 1080p rozlišení v případě VGA monitor.</t>
  </si>
  <si>
    <t>Prezentér</t>
  </si>
  <si>
    <t>USB, bezdrátové prezentační zařízení s laserovým ukazovátkem, podpora win 7 a vyšší.</t>
  </si>
  <si>
    <r>
      <t>3D myš vhodná pro práci v CAD/CAM aplikacích.
Snímač s technologií šesti stupňů volnosti.</t>
    </r>
    <r>
      <rPr>
        <sz val="11"/>
        <color theme="1"/>
        <rFont val="Calibri"/>
        <family val="2"/>
        <charset val="238"/>
        <scheme val="minor"/>
      </rPr>
      <t xml:space="preserve">
2 tlačítka pro otevření menu a rychlý přístup k funkcím.
Dvě možnosti připojení - univerzální USB přijímač nebo USB kabel.</t>
    </r>
  </si>
  <si>
    <t>Mobilní adaptér (dock).
Rozhraní min.: 2x USB-A, 1x USB-C, 1x HDMI, 1x DisplayPort, 1x VGA, 1 x RJ45. 
Přenos dat rychlostí až 10 Gb/s. 
Podpora 4K rozlišení.
Inteligentní správa kabelu.
Originální adaptér z důvodu kompatibility s DELL XPS 13 service tag 5T4MGC2.</t>
  </si>
  <si>
    <t>Dokovací stanice kompatibilní s notebookem Dell Latitude 5501.
Porty minimálně: 
1x Thunderbolt 3
1x USB-C 3.1 2. generace
1x Port USB-A 3.1 1. generace s technologií PowerShare
2x Port USB-A 3.1 1. generace
1x Víceúčelový port USB-C DisplayPort
2x DisplayPort 1.4
1x Port HDMI 2.0b
1x Kombinovaný zvukový/sluchátkový konektor
1x Rozhraní gigabitového ethernetu RJ45.
Maximální power delivery 130W pro Dell zařízení, 90W pro ostatní.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</si>
</sst>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0" fillId="0" borderId="0"/>
    <xf numFmtId="0" fontId="10" fillId="0" borderId="0"/>
  </cellStyleXfs>
  <cellXfs count="12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 vertical="top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6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7" fillId="0" borderId="0" xfId="0" applyFont="1" applyAlignment="1">
      <alignment vertical="center"/>
    </xf>
    <xf numFmtId="0" fontId="17" fillId="0" borderId="0" xfId="0" applyFont="1" applyAlignment="1">
      <alignment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8" fillId="0" borderId="0" xfId="0" applyFont="1" applyAlignment="1">
      <alignment vertical="center"/>
    </xf>
    <xf numFmtId="164" fontId="19" fillId="0" borderId="0" xfId="0" applyNumberFormat="1" applyFont="1" applyAlignment="1">
      <alignment horizontal="right" vertical="center" indent="1"/>
    </xf>
    <xf numFmtId="164" fontId="13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11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0" fillId="0" borderId="0" xfId="0" applyBorder="1"/>
    <xf numFmtId="0" fontId="15" fillId="0" borderId="0" xfId="0" applyFont="1" applyAlignment="1">
      <alignment vertical="center" wrapText="1"/>
    </xf>
    <xf numFmtId="0" fontId="0" fillId="0" borderId="0" xfId="0" applyFill="1" applyBorder="1"/>
    <xf numFmtId="0" fontId="18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5" borderId="4" xfId="0" applyFont="1" applyFill="1" applyBorder="1" applyAlignment="1">
      <alignment horizontal="center" vertical="center" wrapText="1"/>
    </xf>
    <xf numFmtId="0" fontId="18" fillId="5" borderId="6" xfId="0" applyFont="1" applyFill="1" applyBorder="1" applyAlignment="1">
      <alignment horizontal="center" vertical="center" wrapText="1"/>
    </xf>
    <xf numFmtId="0" fontId="22" fillId="5" borderId="4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22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4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6" fillId="4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4" xfId="0" applyNumberFormat="1" applyFill="1" applyBorder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164" fontId="0" fillId="0" borderId="15" xfId="0" applyNumberFormat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15" xfId="0" applyBorder="1" applyAlignment="1">
      <alignment horizontal="center" vertical="center"/>
    </xf>
    <xf numFmtId="3" fontId="0" fillId="2" borderId="16" xfId="0" applyNumberFormat="1" applyFill="1" applyBorder="1" applyAlignment="1">
      <alignment horizontal="center" vertical="center" wrapText="1"/>
    </xf>
    <xf numFmtId="0" fontId="14" fillId="3" borderId="17" xfId="0" applyFon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164" fontId="0" fillId="0" borderId="17" xfId="0" applyNumberFormat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3" fontId="0" fillId="2" borderId="21" xfId="0" applyNumberFormat="1" applyFill="1" applyBorder="1" applyAlignment="1">
      <alignment horizontal="center" vertical="center" wrapText="1"/>
    </xf>
    <xf numFmtId="0" fontId="14" fillId="3" borderId="22" xfId="0" applyFont="1" applyFill="1" applyBorder="1" applyAlignment="1">
      <alignment horizontal="center" vertical="center" wrapText="1"/>
    </xf>
    <xf numFmtId="3" fontId="0" fillId="3" borderId="22" xfId="0" applyNumberFormat="1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6" fillId="4" borderId="22" xfId="0" applyFont="1" applyFill="1" applyBorder="1" applyAlignment="1">
      <alignment horizontal="center" vertical="center" wrapText="1"/>
    </xf>
    <xf numFmtId="164" fontId="0" fillId="3" borderId="22" xfId="0" applyNumberFormat="1" applyFill="1" applyBorder="1" applyAlignment="1">
      <alignment horizontal="right" vertical="center" indent="1"/>
    </xf>
    <xf numFmtId="0" fontId="14" fillId="6" borderId="13" xfId="0" applyFont="1" applyFill="1" applyBorder="1" applyAlignment="1">
      <alignment horizontal="center" vertical="center" wrapText="1"/>
    </xf>
    <xf numFmtId="0" fontId="14" fillId="6" borderId="15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left" vertical="center" wrapText="1" indent="1"/>
    </xf>
    <xf numFmtId="0" fontId="4" fillId="6" borderId="22" xfId="0" applyFont="1" applyFill="1" applyBorder="1" applyAlignment="1">
      <alignment horizontal="left" vertical="center" wrapText="1" indent="1"/>
    </xf>
    <xf numFmtId="0" fontId="4" fillId="6" borderId="17" xfId="0" applyFont="1" applyFill="1" applyBorder="1" applyAlignment="1">
      <alignment horizontal="left" vertical="center" wrapText="1" indent="1"/>
    </xf>
    <xf numFmtId="0" fontId="3" fillId="6" borderId="22" xfId="0" applyFont="1" applyFill="1" applyBorder="1" applyAlignment="1">
      <alignment horizontal="left" vertical="center" wrapText="1" indent="1"/>
    </xf>
    <xf numFmtId="0" fontId="11" fillId="5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2" fillId="6" borderId="13" xfId="0" applyFont="1" applyFill="1" applyBorder="1" applyAlignment="1">
      <alignment horizontal="left" vertical="center" wrapText="1" indent="1"/>
    </xf>
    <xf numFmtId="0" fontId="2" fillId="6" borderId="22" xfId="0" applyFont="1" applyFill="1" applyBorder="1" applyAlignment="1">
      <alignment horizontal="left" vertical="center" wrapText="1" indent="1"/>
    </xf>
    <xf numFmtId="0" fontId="11" fillId="0" borderId="0" xfId="0" applyFont="1" applyAlignment="1">
      <alignment horizontal="left"/>
    </xf>
    <xf numFmtId="164" fontId="13" fillId="0" borderId="9" xfId="0" applyNumberFormat="1" applyFont="1" applyBorder="1" applyAlignment="1">
      <alignment horizontal="center" vertical="center"/>
    </xf>
    <xf numFmtId="164" fontId="13" fillId="0" borderId="10" xfId="0" applyNumberFormat="1" applyFont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0" fontId="11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1" fillId="0" borderId="0" xfId="0" applyFont="1" applyAlignment="1">
      <alignment horizontal="left" vertical="center" wrapText="1"/>
    </xf>
    <xf numFmtId="0" fontId="25" fillId="0" borderId="0" xfId="2" applyFont="1" applyAlignment="1">
      <alignment horizontal="left" vertical="center" wrapText="1"/>
    </xf>
    <xf numFmtId="0" fontId="8" fillId="3" borderId="18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20" xfId="0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left" vertical="center" wrapText="1"/>
    </xf>
    <xf numFmtId="0" fontId="23" fillId="2" borderId="0" xfId="0" applyFont="1" applyFill="1" applyAlignment="1">
      <alignment horizontal="left" vertical="center"/>
    </xf>
    <xf numFmtId="0" fontId="11" fillId="4" borderId="7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0" fontId="9" fillId="3" borderId="19" xfId="0" applyFon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0" fontId="5" fillId="6" borderId="18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11" fillId="3" borderId="18" xfId="0" applyNumberFormat="1" applyFont="1" applyFill="1" applyBorder="1" applyAlignment="1">
      <alignment horizontal="center" vertical="center" wrapText="1"/>
    </xf>
    <xf numFmtId="0" fontId="11" fillId="3" borderId="19" xfId="0" applyNumberFormat="1" applyFont="1" applyFill="1" applyBorder="1" applyAlignment="1">
      <alignment horizontal="center" vertical="center" wrapText="1"/>
    </xf>
    <xf numFmtId="0" fontId="11" fillId="3" borderId="20" xfId="0" applyNumberFormat="1" applyFont="1" applyFill="1" applyBorder="1" applyAlignment="1">
      <alignment horizontal="center" vertical="center" wrapText="1"/>
    </xf>
    <xf numFmtId="0" fontId="14" fillId="6" borderId="22" xfId="0" applyFont="1" applyFill="1" applyBorder="1" applyAlignment="1">
      <alignment horizontal="center" vertical="center" wrapText="1"/>
    </xf>
    <xf numFmtId="0" fontId="14" fillId="6" borderId="19" xfId="0" applyFont="1" applyFill="1" applyBorder="1" applyAlignment="1">
      <alignment horizontal="center" vertical="center" wrapText="1"/>
    </xf>
    <xf numFmtId="0" fontId="14" fillId="6" borderId="20" xfId="0" applyFont="1" applyFill="1" applyBorder="1" applyAlignment="1">
      <alignment horizontal="center" vertical="center" wrapText="1"/>
    </xf>
    <xf numFmtId="164" fontId="16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6" fillId="4" borderId="13" xfId="0" applyFont="1" applyFill="1" applyBorder="1" applyAlignment="1" applyProtection="1">
      <alignment horizontal="left" vertical="center" wrapText="1" indent="1"/>
      <protection locked="0"/>
    </xf>
    <xf numFmtId="0" fontId="16" fillId="4" borderId="15" xfId="0" applyFont="1" applyFill="1" applyBorder="1" applyAlignment="1" applyProtection="1">
      <alignment horizontal="left" vertical="center" wrapText="1" indent="1"/>
      <protection locked="0"/>
    </xf>
    <xf numFmtId="0" fontId="16" fillId="4" borderId="22" xfId="0" applyFont="1" applyFill="1" applyBorder="1" applyAlignment="1" applyProtection="1">
      <alignment horizontal="left" vertical="center" wrapText="1" indent="1"/>
      <protection locked="0"/>
    </xf>
    <xf numFmtId="0" fontId="16" fillId="4" borderId="17" xfId="0" applyFont="1" applyFill="1" applyBorder="1" applyAlignment="1" applyProtection="1">
      <alignment horizontal="lef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3"/>
  <sheetViews>
    <sheetView tabSelected="1" zoomScale="46" zoomScaleNormal="46" workbookViewId="0">
      <selection activeCell="R7" sqref="R7:R13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3.28515625" style="1" customWidth="1"/>
    <col min="4" max="4" width="12.28515625" style="2" customWidth="1"/>
    <col min="5" max="5" width="10.5703125" style="3" customWidth="1"/>
    <col min="6" max="6" width="118.14062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20.5703125" style="1" customWidth="1"/>
    <col min="11" max="11" width="28.28515625" style="5" hidden="1" customWidth="1"/>
    <col min="12" max="12" width="26.28515625" style="5" customWidth="1"/>
    <col min="13" max="13" width="25.85546875" style="5" customWidth="1"/>
    <col min="14" max="14" width="37" style="4" customWidth="1"/>
    <col min="15" max="15" width="23.285156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36" style="6" customWidth="1"/>
    <col min="23" max="16384" width="9.140625" style="5"/>
  </cols>
  <sheetData>
    <row r="1" spans="1:22" ht="40.9" customHeight="1" x14ac:dyDescent="0.25">
      <c r="B1" s="102" t="s">
        <v>38</v>
      </c>
      <c r="C1" s="103"/>
      <c r="D1" s="103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7"/>
      <c r="E3" s="87"/>
      <c r="F3" s="87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7"/>
      <c r="E4" s="87"/>
      <c r="F4" s="87"/>
      <c r="G4" s="87"/>
      <c r="H4" s="87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104" t="s">
        <v>2</v>
      </c>
      <c r="H5" s="105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4" t="s">
        <v>24</v>
      </c>
      <c r="H6" s="45" t="s">
        <v>25</v>
      </c>
      <c r="I6" s="40" t="s">
        <v>16</v>
      </c>
      <c r="J6" s="39" t="s">
        <v>17</v>
      </c>
      <c r="K6" s="39" t="s">
        <v>31</v>
      </c>
      <c r="L6" s="41" t="s">
        <v>18</v>
      </c>
      <c r="M6" s="42" t="s">
        <v>19</v>
      </c>
      <c r="N6" s="41" t="s">
        <v>20</v>
      </c>
      <c r="O6" s="39" t="s">
        <v>34</v>
      </c>
      <c r="P6" s="41" t="s">
        <v>21</v>
      </c>
      <c r="Q6" s="39" t="s">
        <v>5</v>
      </c>
      <c r="R6" s="43" t="s">
        <v>6</v>
      </c>
      <c r="S6" s="86" t="s">
        <v>7</v>
      </c>
      <c r="T6" s="86" t="s">
        <v>8</v>
      </c>
      <c r="U6" s="41" t="s">
        <v>22</v>
      </c>
      <c r="V6" s="41" t="s">
        <v>23</v>
      </c>
    </row>
    <row r="7" spans="1:22" ht="151.5" customHeight="1" thickTop="1" x14ac:dyDescent="0.25">
      <c r="A7" s="20"/>
      <c r="B7" s="48">
        <v>1</v>
      </c>
      <c r="C7" s="49" t="s">
        <v>39</v>
      </c>
      <c r="D7" s="50">
        <v>3</v>
      </c>
      <c r="E7" s="51" t="s">
        <v>29</v>
      </c>
      <c r="F7" s="88" t="s">
        <v>51</v>
      </c>
      <c r="G7" s="125"/>
      <c r="H7" s="52" t="s">
        <v>30</v>
      </c>
      <c r="I7" s="106" t="s">
        <v>32</v>
      </c>
      <c r="J7" s="109" t="s">
        <v>30</v>
      </c>
      <c r="K7" s="99"/>
      <c r="L7" s="80"/>
      <c r="M7" s="112" t="s">
        <v>35</v>
      </c>
      <c r="N7" s="112" t="s">
        <v>36</v>
      </c>
      <c r="O7" s="115" t="s">
        <v>33</v>
      </c>
      <c r="P7" s="53">
        <f>D7*Q7</f>
        <v>7500</v>
      </c>
      <c r="Q7" s="54">
        <v>2500</v>
      </c>
      <c r="R7" s="121"/>
      <c r="S7" s="55">
        <f>D7*R7</f>
        <v>0</v>
      </c>
      <c r="T7" s="56" t="str">
        <f t="shared" ref="T7" si="0">IF(ISNUMBER(R7), IF(R7&gt;Q7,"NEVYHOVUJE","VYHOVUJE")," ")</f>
        <v xml:space="preserve"> </v>
      </c>
      <c r="U7" s="99"/>
      <c r="V7" s="51" t="s">
        <v>12</v>
      </c>
    </row>
    <row r="8" spans="1:22" ht="260.25" customHeight="1" x14ac:dyDescent="0.25">
      <c r="A8" s="20"/>
      <c r="B8" s="57">
        <v>2</v>
      </c>
      <c r="C8" s="58" t="s">
        <v>41</v>
      </c>
      <c r="D8" s="59">
        <v>1</v>
      </c>
      <c r="E8" s="60" t="s">
        <v>29</v>
      </c>
      <c r="F8" s="82" t="s">
        <v>42</v>
      </c>
      <c r="G8" s="126"/>
      <c r="H8" s="126"/>
      <c r="I8" s="107"/>
      <c r="J8" s="110"/>
      <c r="K8" s="100"/>
      <c r="L8" s="81" t="s">
        <v>37</v>
      </c>
      <c r="M8" s="113"/>
      <c r="N8" s="113"/>
      <c r="O8" s="116"/>
      <c r="P8" s="61">
        <f>D8*Q8</f>
        <v>26000</v>
      </c>
      <c r="Q8" s="62">
        <v>26000</v>
      </c>
      <c r="R8" s="122"/>
      <c r="S8" s="63">
        <f>D8*R8</f>
        <v>0</v>
      </c>
      <c r="T8" s="64" t="str">
        <f t="shared" ref="T8:T13" si="1">IF(ISNUMBER(R8), IF(R8&gt;Q8,"NEVYHOVUJE","VYHOVUJE")," ")</f>
        <v xml:space="preserve"> </v>
      </c>
      <c r="U8" s="100"/>
      <c r="V8" s="60" t="s">
        <v>11</v>
      </c>
    </row>
    <row r="9" spans="1:22" ht="78" customHeight="1" x14ac:dyDescent="0.25">
      <c r="A9" s="20"/>
      <c r="B9" s="74">
        <v>3</v>
      </c>
      <c r="C9" s="75" t="s">
        <v>40</v>
      </c>
      <c r="D9" s="76">
        <v>2</v>
      </c>
      <c r="E9" s="77" t="s">
        <v>29</v>
      </c>
      <c r="F9" s="85" t="s">
        <v>50</v>
      </c>
      <c r="G9" s="127"/>
      <c r="H9" s="78" t="s">
        <v>30</v>
      </c>
      <c r="I9" s="107"/>
      <c r="J9" s="110"/>
      <c r="K9" s="100"/>
      <c r="L9" s="81"/>
      <c r="M9" s="113"/>
      <c r="N9" s="113"/>
      <c r="O9" s="116"/>
      <c r="P9" s="61">
        <f>D9*Q9</f>
        <v>7800</v>
      </c>
      <c r="Q9" s="79">
        <v>3900</v>
      </c>
      <c r="R9" s="123"/>
      <c r="S9" s="63">
        <f>D9*R9</f>
        <v>0</v>
      </c>
      <c r="T9" s="64" t="str">
        <f t="shared" ref="T9" si="2">IF(ISNUMBER(R9), IF(R9&gt;Q9,"NEVYHOVUJE","VYHOVUJE")," ")</f>
        <v xml:space="preserve"> </v>
      </c>
      <c r="U9" s="100"/>
      <c r="V9" s="77" t="s">
        <v>12</v>
      </c>
    </row>
    <row r="10" spans="1:22" ht="233.25" customHeight="1" x14ac:dyDescent="0.25">
      <c r="A10" s="20"/>
      <c r="B10" s="74">
        <v>4</v>
      </c>
      <c r="C10" s="75" t="s">
        <v>43</v>
      </c>
      <c r="D10" s="76">
        <v>1</v>
      </c>
      <c r="E10" s="77" t="s">
        <v>29</v>
      </c>
      <c r="F10" s="83" t="s">
        <v>44</v>
      </c>
      <c r="G10" s="127"/>
      <c r="H10" s="127"/>
      <c r="I10" s="107"/>
      <c r="J10" s="110"/>
      <c r="K10" s="100"/>
      <c r="L10" s="81" t="s">
        <v>37</v>
      </c>
      <c r="M10" s="113"/>
      <c r="N10" s="113"/>
      <c r="O10" s="116"/>
      <c r="P10" s="61">
        <f>D10*Q10</f>
        <v>8900</v>
      </c>
      <c r="Q10" s="79">
        <v>8900</v>
      </c>
      <c r="R10" s="123"/>
      <c r="S10" s="63">
        <f>D10*R10</f>
        <v>0</v>
      </c>
      <c r="T10" s="64" t="str">
        <f t="shared" ref="T10:T12" si="3">IF(ISNUMBER(R10), IF(R10&gt;Q10,"NEVYHOVUJE","VYHOVUJE")," ")</f>
        <v xml:space="preserve"> </v>
      </c>
      <c r="U10" s="100"/>
      <c r="V10" s="77" t="s">
        <v>11</v>
      </c>
    </row>
    <row r="11" spans="1:22" ht="205.5" customHeight="1" x14ac:dyDescent="0.25">
      <c r="A11" s="20"/>
      <c r="B11" s="74">
        <v>5</v>
      </c>
      <c r="C11" s="75" t="s">
        <v>45</v>
      </c>
      <c r="D11" s="76">
        <v>1</v>
      </c>
      <c r="E11" s="77" t="s">
        <v>29</v>
      </c>
      <c r="F11" s="89" t="s">
        <v>52</v>
      </c>
      <c r="G11" s="127"/>
      <c r="H11" s="78" t="s">
        <v>30</v>
      </c>
      <c r="I11" s="107"/>
      <c r="J11" s="110"/>
      <c r="K11" s="100"/>
      <c r="L11" s="118"/>
      <c r="M11" s="113"/>
      <c r="N11" s="113"/>
      <c r="O11" s="116"/>
      <c r="P11" s="61">
        <f>D11*Q11</f>
        <v>6900</v>
      </c>
      <c r="Q11" s="79">
        <v>6900</v>
      </c>
      <c r="R11" s="123"/>
      <c r="S11" s="63">
        <f>D11*R11</f>
        <v>0</v>
      </c>
      <c r="T11" s="64" t="str">
        <f t="shared" si="3"/>
        <v xml:space="preserve"> </v>
      </c>
      <c r="U11" s="100"/>
      <c r="V11" s="77" t="s">
        <v>12</v>
      </c>
    </row>
    <row r="12" spans="1:22" ht="89.25" customHeight="1" x14ac:dyDescent="0.25">
      <c r="A12" s="20"/>
      <c r="B12" s="74">
        <v>6</v>
      </c>
      <c r="C12" s="75" t="s">
        <v>46</v>
      </c>
      <c r="D12" s="76">
        <v>5</v>
      </c>
      <c r="E12" s="77" t="s">
        <v>29</v>
      </c>
      <c r="F12" s="83" t="s">
        <v>47</v>
      </c>
      <c r="G12" s="127"/>
      <c r="H12" s="78" t="s">
        <v>30</v>
      </c>
      <c r="I12" s="107"/>
      <c r="J12" s="110"/>
      <c r="K12" s="100"/>
      <c r="L12" s="119"/>
      <c r="M12" s="113"/>
      <c r="N12" s="113"/>
      <c r="O12" s="116"/>
      <c r="P12" s="61">
        <f>D12*Q12</f>
        <v>2500</v>
      </c>
      <c r="Q12" s="79">
        <v>500</v>
      </c>
      <c r="R12" s="123"/>
      <c r="S12" s="63">
        <f>D12*R12</f>
        <v>0</v>
      </c>
      <c r="T12" s="64" t="str">
        <f t="shared" si="3"/>
        <v xml:space="preserve"> </v>
      </c>
      <c r="U12" s="100"/>
      <c r="V12" s="77" t="s">
        <v>12</v>
      </c>
    </row>
    <row r="13" spans="1:22" ht="57" customHeight="1" thickBot="1" x14ac:dyDescent="0.3">
      <c r="A13" s="20"/>
      <c r="B13" s="65">
        <v>7</v>
      </c>
      <c r="C13" s="66" t="s">
        <v>48</v>
      </c>
      <c r="D13" s="67">
        <v>5</v>
      </c>
      <c r="E13" s="68" t="s">
        <v>29</v>
      </c>
      <c r="F13" s="84" t="s">
        <v>49</v>
      </c>
      <c r="G13" s="128"/>
      <c r="H13" s="69" t="s">
        <v>30</v>
      </c>
      <c r="I13" s="108"/>
      <c r="J13" s="111"/>
      <c r="K13" s="101"/>
      <c r="L13" s="120"/>
      <c r="M13" s="114"/>
      <c r="N13" s="114"/>
      <c r="O13" s="117"/>
      <c r="P13" s="70">
        <f>D13*Q13</f>
        <v>2500</v>
      </c>
      <c r="Q13" s="71">
        <v>500</v>
      </c>
      <c r="R13" s="124"/>
      <c r="S13" s="72">
        <f>D13*R13</f>
        <v>0</v>
      </c>
      <c r="T13" s="73" t="str">
        <f t="shared" si="1"/>
        <v xml:space="preserve"> </v>
      </c>
      <c r="U13" s="101"/>
      <c r="V13" s="68" t="s">
        <v>12</v>
      </c>
    </row>
    <row r="14" spans="1:22" ht="17.45" customHeight="1" thickTop="1" thickBot="1" x14ac:dyDescent="0.3">
      <c r="C14" s="5"/>
      <c r="D14" s="5"/>
      <c r="E14" s="5"/>
      <c r="F14" s="5"/>
      <c r="G14" s="33"/>
      <c r="H14" s="33"/>
      <c r="I14" s="5"/>
      <c r="J14" s="5"/>
      <c r="N14" s="5"/>
      <c r="O14" s="5"/>
      <c r="P14" s="5"/>
    </row>
    <row r="15" spans="1:22" ht="51.75" customHeight="1" thickTop="1" thickBot="1" x14ac:dyDescent="0.3">
      <c r="B15" s="97" t="s">
        <v>28</v>
      </c>
      <c r="C15" s="97"/>
      <c r="D15" s="97"/>
      <c r="E15" s="97"/>
      <c r="F15" s="97"/>
      <c r="G15" s="97"/>
      <c r="H15" s="47"/>
      <c r="I15" s="47"/>
      <c r="J15" s="21"/>
      <c r="K15" s="21"/>
      <c r="L15" s="7"/>
      <c r="M15" s="7"/>
      <c r="N15" s="7"/>
      <c r="O15" s="22"/>
      <c r="P15" s="22"/>
      <c r="Q15" s="23" t="s">
        <v>9</v>
      </c>
      <c r="R15" s="94" t="s">
        <v>10</v>
      </c>
      <c r="S15" s="95"/>
      <c r="T15" s="96"/>
      <c r="U15" s="24"/>
      <c r="V15" s="25"/>
    </row>
    <row r="16" spans="1:22" ht="50.45" customHeight="1" thickTop="1" thickBot="1" x14ac:dyDescent="0.3">
      <c r="B16" s="98" t="s">
        <v>26</v>
      </c>
      <c r="C16" s="98"/>
      <c r="D16" s="98"/>
      <c r="E16" s="98"/>
      <c r="F16" s="98"/>
      <c r="G16" s="98"/>
      <c r="H16" s="98"/>
      <c r="I16" s="26"/>
      <c r="L16" s="9"/>
      <c r="M16" s="9"/>
      <c r="N16" s="9"/>
      <c r="O16" s="27"/>
      <c r="P16" s="27"/>
      <c r="Q16" s="28">
        <f>SUM(P7:P13)</f>
        <v>62100</v>
      </c>
      <c r="R16" s="91">
        <f>SUM(S7:S13)</f>
        <v>0</v>
      </c>
      <c r="S16" s="92"/>
      <c r="T16" s="93"/>
    </row>
    <row r="17" spans="2:19" ht="15.75" thickTop="1" x14ac:dyDescent="0.25">
      <c r="B17" s="90" t="s">
        <v>27</v>
      </c>
      <c r="C17" s="90"/>
      <c r="D17" s="90"/>
      <c r="E17" s="90"/>
      <c r="F17" s="90"/>
      <c r="G17" s="90"/>
      <c r="H17" s="87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6"/>
      <c r="C18" s="46"/>
      <c r="D18" s="46"/>
      <c r="E18" s="46"/>
      <c r="F18" s="46"/>
      <c r="G18" s="87"/>
      <c r="H18" s="87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46"/>
      <c r="C19" s="46"/>
      <c r="D19" s="46"/>
      <c r="E19" s="46"/>
      <c r="F19" s="46"/>
      <c r="G19" s="87"/>
      <c r="H19" s="87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x14ac:dyDescent="0.25">
      <c r="B20" s="46"/>
      <c r="C20" s="46"/>
      <c r="D20" s="46"/>
      <c r="E20" s="46"/>
      <c r="F20" s="46"/>
      <c r="G20" s="87"/>
      <c r="H20" s="87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87"/>
      <c r="H21" s="87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H22" s="36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87"/>
      <c r="H23" s="87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87"/>
      <c r="H24" s="87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87"/>
      <c r="H25" s="87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87"/>
      <c r="H26" s="87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87"/>
      <c r="H27" s="87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87"/>
      <c r="H28" s="87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87"/>
      <c r="H29" s="87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87"/>
      <c r="H30" s="87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87"/>
      <c r="H31" s="87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87"/>
      <c r="H32" s="87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7"/>
      <c r="H33" s="87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7"/>
      <c r="H34" s="87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7"/>
      <c r="H35" s="87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7"/>
      <c r="H36" s="87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7"/>
      <c r="H37" s="87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7"/>
      <c r="H38" s="87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7"/>
      <c r="H39" s="87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7"/>
      <c r="H40" s="87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7"/>
      <c r="H41" s="87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7"/>
      <c r="H42" s="87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7"/>
      <c r="H43" s="87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7"/>
      <c r="H44" s="87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7"/>
      <c r="H45" s="87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7"/>
      <c r="H46" s="87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7"/>
      <c r="H47" s="87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7"/>
      <c r="H48" s="87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7"/>
      <c r="H49" s="87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7"/>
      <c r="H50" s="87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7"/>
      <c r="H51" s="87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7"/>
      <c r="H52" s="87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7"/>
      <c r="H53" s="87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7"/>
      <c r="H54" s="87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7"/>
      <c r="H55" s="87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7"/>
      <c r="H56" s="87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7"/>
      <c r="H57" s="87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7"/>
      <c r="H58" s="87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7"/>
      <c r="H59" s="87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7"/>
      <c r="H60" s="87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7"/>
      <c r="H61" s="87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7"/>
      <c r="H62" s="87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7"/>
      <c r="H63" s="87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7"/>
      <c r="H64" s="87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7"/>
      <c r="H65" s="87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7"/>
      <c r="H66" s="87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7"/>
      <c r="H67" s="87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7"/>
      <c r="H68" s="87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7"/>
      <c r="H69" s="87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7"/>
      <c r="H70" s="87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7"/>
      <c r="H71" s="87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7"/>
      <c r="H72" s="87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7"/>
      <c r="H73" s="87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7"/>
      <c r="H74" s="87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7"/>
      <c r="H75" s="87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7"/>
      <c r="H76" s="87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7"/>
      <c r="H77" s="87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7"/>
      <c r="H78" s="87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7"/>
      <c r="H79" s="87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7"/>
      <c r="H80" s="87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7"/>
      <c r="H81" s="87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7"/>
      <c r="H82" s="87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7"/>
      <c r="H83" s="87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7"/>
      <c r="H84" s="87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7"/>
      <c r="H85" s="87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7"/>
      <c r="H86" s="87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7"/>
      <c r="H87" s="87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7"/>
      <c r="H88" s="87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7"/>
      <c r="H89" s="87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7"/>
      <c r="H90" s="87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7"/>
      <c r="H91" s="87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7"/>
      <c r="H92" s="87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7"/>
      <c r="H93" s="87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7"/>
      <c r="H94" s="87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7"/>
      <c r="H95" s="87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7"/>
      <c r="H96" s="87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7"/>
      <c r="H97" s="87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7"/>
      <c r="H98" s="87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7"/>
      <c r="H99" s="87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87"/>
      <c r="H100" s="87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87"/>
      <c r="H101" s="87"/>
      <c r="I101" s="11"/>
      <c r="J101" s="11"/>
      <c r="K101" s="11"/>
      <c r="L101" s="11"/>
      <c r="M101" s="11"/>
      <c r="N101" s="6"/>
      <c r="O101" s="6"/>
      <c r="P101" s="6"/>
      <c r="Q101" s="11"/>
      <c r="R101" s="11"/>
      <c r="S101" s="11"/>
    </row>
    <row r="102" spans="3:19" ht="19.899999999999999" customHeight="1" x14ac:dyDescent="0.25">
      <c r="C102" s="21"/>
      <c r="D102" s="29"/>
      <c r="E102" s="21"/>
      <c r="F102" s="21"/>
      <c r="G102" s="87"/>
      <c r="H102" s="87"/>
      <c r="I102" s="11"/>
      <c r="J102" s="11"/>
      <c r="K102" s="11"/>
      <c r="L102" s="11"/>
      <c r="M102" s="11"/>
      <c r="N102" s="6"/>
      <c r="O102" s="6"/>
      <c r="P102" s="6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ht="19.899999999999999" customHeight="1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  <row r="233" spans="3:10" x14ac:dyDescent="0.25">
      <c r="C233" s="5"/>
      <c r="E233" s="5"/>
      <c r="F233" s="5"/>
      <c r="J233" s="5"/>
    </row>
  </sheetData>
  <sheetProtection algorithmName="SHA-512" hashValue="EVygp2m/0p1VP+o6AdOvTGzUpXsY0Ez/6abK4mVC+jPzYlyu4XuYeu0wIjnJVdycrhfBMsR/Y64vKC5CJkZXkw==" saltValue="XvLrDpF805n3pnGwqpAxdg==" spinCount="100000" sheet="1" objects="1" scenarios="1"/>
  <mergeCells count="15">
    <mergeCell ref="U7:U13"/>
    <mergeCell ref="B1:D1"/>
    <mergeCell ref="G5:H5"/>
    <mergeCell ref="I7:I13"/>
    <mergeCell ref="J7:J13"/>
    <mergeCell ref="K7:K13"/>
    <mergeCell ref="M7:M13"/>
    <mergeCell ref="N7:N13"/>
    <mergeCell ref="O7:O13"/>
    <mergeCell ref="L11:L13"/>
    <mergeCell ref="B17:G17"/>
    <mergeCell ref="R16:T16"/>
    <mergeCell ref="R15:T15"/>
    <mergeCell ref="B15:G15"/>
    <mergeCell ref="B16:H16"/>
  </mergeCells>
  <conditionalFormatting sqref="D7:D13 B7:B13">
    <cfRule type="containsBlanks" dxfId="7" priority="80">
      <formula>LEN(TRIM(B7))=0</formula>
    </cfRule>
  </conditionalFormatting>
  <conditionalFormatting sqref="B7:B13">
    <cfRule type="cellIs" dxfId="6" priority="77" operator="greaterThanOrEqual">
      <formula>1</formula>
    </cfRule>
  </conditionalFormatting>
  <conditionalFormatting sqref="T7:T13">
    <cfRule type="cellIs" dxfId="5" priority="64" operator="equal">
      <formula>"VYHOVUJE"</formula>
    </cfRule>
  </conditionalFormatting>
  <conditionalFormatting sqref="T7:T13">
    <cfRule type="cellIs" dxfId="4" priority="63" operator="equal">
      <formula>"NEVYHOVUJE"</formula>
    </cfRule>
  </conditionalFormatting>
  <conditionalFormatting sqref="R7:R13 G7:H13">
    <cfRule type="containsBlanks" dxfId="3" priority="57">
      <formula>LEN(TRIM(G7))=0</formula>
    </cfRule>
  </conditionalFormatting>
  <conditionalFormatting sqref="R7:R13 G7:H13">
    <cfRule type="notContainsBlanks" dxfId="2" priority="55">
      <formula>LEN(TRIM(G7))&gt;0</formula>
    </cfRule>
  </conditionalFormatting>
  <conditionalFormatting sqref="R7:R13 G7:H13">
    <cfRule type="notContainsBlanks" dxfId="1" priority="54">
      <formula>LEN(TRIM(G7))&gt;0</formula>
    </cfRule>
  </conditionalFormatting>
  <conditionalFormatting sqref="G7:H13">
    <cfRule type="notContainsBlanks" dxfId="0" priority="53">
      <formula>LEN(TRIM(G7))&gt;0</formula>
    </cfRule>
  </conditionalFormatting>
  <dataValidations count="2">
    <dataValidation type="list" allowBlank="1" showInputMessage="1" showErrorMessage="1" sqref="J7" xr:uid="{006F2A15-2179-46AE-BE20-DCC6C5F84EE9}">
      <formula1>"ANO,NE"</formula1>
    </dataValidation>
    <dataValidation type="list" showInputMessage="1" showErrorMessage="1" sqref="E7:E13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2022-10-24T10:02:18Z</cp:lastPrinted>
  <dcterms:created xsi:type="dcterms:W3CDTF">2014-03-05T12:43:32Z</dcterms:created>
  <dcterms:modified xsi:type="dcterms:W3CDTF">2022-11-02T13:12:24Z</dcterms:modified>
</cp:coreProperties>
</file>